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Engagement Media Nederland\Klanten\Zuurstof voor je klanten\Zuurstof Content\Website Downloads\"/>
    </mc:Choice>
  </mc:AlternateContent>
  <xr:revisionPtr revIDLastSave="0" documentId="8_{FF901241-98B6-4F0D-8D05-8F8289AA3594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Voorbeeld conversiefunn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9" i="1" l="1"/>
  <c r="R19" i="1"/>
  <c r="G19" i="1"/>
  <c r="H19" i="1"/>
  <c r="I19" i="1"/>
  <c r="J19" i="1"/>
  <c r="K19" i="1"/>
  <c r="L19" i="1"/>
  <c r="M19" i="1"/>
  <c r="N19" i="1"/>
  <c r="O19" i="1"/>
  <c r="P19" i="1"/>
  <c r="F19" i="1"/>
  <c r="F8" i="1"/>
  <c r="G8" i="1"/>
  <c r="H8" i="1"/>
  <c r="I8" i="1"/>
  <c r="J8" i="1"/>
  <c r="K8" i="1"/>
  <c r="L8" i="1"/>
  <c r="M8" i="1"/>
  <c r="N8" i="1"/>
  <c r="O8" i="1"/>
  <c r="P8" i="1"/>
  <c r="Q8" i="1"/>
  <c r="F9" i="1"/>
  <c r="G9" i="1"/>
  <c r="H9" i="1"/>
  <c r="I9" i="1"/>
  <c r="J9" i="1"/>
  <c r="K9" i="1"/>
  <c r="L9" i="1"/>
  <c r="M9" i="1"/>
  <c r="N9" i="1"/>
  <c r="O9" i="1"/>
  <c r="P9" i="1"/>
  <c r="Q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 l="1"/>
  <c r="R9" i="1"/>
  <c r="R8" i="1"/>
  <c r="G11" i="1"/>
  <c r="H11" i="1"/>
  <c r="I11" i="1"/>
  <c r="J11" i="1"/>
  <c r="K11" i="1"/>
  <c r="L11" i="1"/>
  <c r="M11" i="1"/>
  <c r="N11" i="1"/>
  <c r="O11" i="1"/>
  <c r="P11" i="1"/>
  <c r="Q11" i="1"/>
  <c r="F11" i="1"/>
  <c r="R11" i="1" l="1"/>
  <c r="F7" i="1"/>
  <c r="G7" i="1"/>
  <c r="H7" i="1"/>
  <c r="I7" i="1"/>
  <c r="J7" i="1"/>
  <c r="K7" i="1"/>
  <c r="L7" i="1"/>
  <c r="M7" i="1"/>
  <c r="N7" i="1"/>
  <c r="O7" i="1"/>
  <c r="P7" i="1"/>
  <c r="Q7" i="1"/>
  <c r="F5" i="1"/>
  <c r="G5" i="1"/>
  <c r="H5" i="1"/>
  <c r="I5" i="1"/>
  <c r="J5" i="1"/>
  <c r="K5" i="1"/>
  <c r="L5" i="1"/>
  <c r="M5" i="1"/>
  <c r="N5" i="1"/>
  <c r="O5" i="1"/>
  <c r="P5" i="1"/>
  <c r="Q5" i="1"/>
  <c r="F6" i="1"/>
  <c r="G6" i="1"/>
  <c r="H6" i="1"/>
  <c r="I6" i="1"/>
  <c r="J6" i="1"/>
  <c r="K6" i="1"/>
  <c r="L6" i="1"/>
  <c r="M6" i="1"/>
  <c r="N6" i="1"/>
  <c r="O6" i="1"/>
  <c r="P6" i="1"/>
  <c r="Q6" i="1"/>
  <c r="G4" i="1"/>
  <c r="H4" i="1"/>
  <c r="I4" i="1"/>
  <c r="J4" i="1"/>
  <c r="K4" i="1"/>
  <c r="L4" i="1"/>
  <c r="M4" i="1"/>
  <c r="N4" i="1"/>
  <c r="O4" i="1"/>
  <c r="P4" i="1"/>
  <c r="Q4" i="1"/>
  <c r="F4" i="1"/>
  <c r="F12" i="1" l="1"/>
  <c r="R5" i="1"/>
  <c r="O12" i="1"/>
  <c r="G12" i="1"/>
  <c r="G18" i="1" s="1"/>
  <c r="N12" i="1"/>
  <c r="K12" i="1"/>
  <c r="J12" i="1"/>
  <c r="M12" i="1"/>
  <c r="P12" i="1"/>
  <c r="L12" i="1"/>
  <c r="H12" i="1"/>
  <c r="Q12" i="1"/>
  <c r="I12" i="1"/>
  <c r="R7" i="1"/>
  <c r="L17" i="1" l="1"/>
  <c r="L25" i="1" s="1"/>
  <c r="L30" i="1" s="1"/>
  <c r="L18" i="1"/>
  <c r="I17" i="1"/>
  <c r="I25" i="1" s="1"/>
  <c r="I30" i="1" s="1"/>
  <c r="I18" i="1"/>
  <c r="P17" i="1"/>
  <c r="P25" i="1" s="1"/>
  <c r="P30" i="1" s="1"/>
  <c r="P18" i="1"/>
  <c r="N17" i="1"/>
  <c r="N25" i="1" s="1"/>
  <c r="N30" i="1" s="1"/>
  <c r="N18" i="1"/>
  <c r="F17" i="1"/>
  <c r="F25" i="1" s="1"/>
  <c r="F30" i="1" s="1"/>
  <c r="F18" i="1"/>
  <c r="Q17" i="1"/>
  <c r="Q25" i="1" s="1"/>
  <c r="Q30" i="1" s="1"/>
  <c r="Q18" i="1"/>
  <c r="M17" i="1"/>
  <c r="M25" i="1" s="1"/>
  <c r="M30" i="1" s="1"/>
  <c r="M18" i="1"/>
  <c r="H17" i="1"/>
  <c r="H25" i="1" s="1"/>
  <c r="H30" i="1" s="1"/>
  <c r="H18" i="1"/>
  <c r="J17" i="1"/>
  <c r="J25" i="1" s="1"/>
  <c r="J30" i="1" s="1"/>
  <c r="J18" i="1"/>
  <c r="O17" i="1"/>
  <c r="O25" i="1" s="1"/>
  <c r="O30" i="1" s="1"/>
  <c r="O18" i="1"/>
  <c r="K17" i="1"/>
  <c r="K25" i="1" s="1"/>
  <c r="K30" i="1" s="1"/>
  <c r="K18" i="1"/>
  <c r="G14" i="1"/>
  <c r="G23" i="1" s="1"/>
  <c r="G27" i="1" s="1"/>
  <c r="G17" i="1"/>
  <c r="G25" i="1" s="1"/>
  <c r="G15" i="1"/>
  <c r="G16" i="1"/>
  <c r="G29" i="1" s="1"/>
  <c r="F16" i="1"/>
  <c r="F29" i="1" s="1"/>
  <c r="M16" i="1"/>
  <c r="M29" i="1" s="1"/>
  <c r="Q16" i="1"/>
  <c r="Q29" i="1" s="1"/>
  <c r="O16" i="1"/>
  <c r="O29" i="1" s="1"/>
  <c r="I16" i="1"/>
  <c r="I29" i="1" s="1"/>
  <c r="H16" i="1"/>
  <c r="H29" i="1" s="1"/>
  <c r="J16" i="1"/>
  <c r="L16" i="1"/>
  <c r="L29" i="1" s="1"/>
  <c r="N16" i="1"/>
  <c r="N29" i="1" s="1"/>
  <c r="K16" i="1"/>
  <c r="K29" i="1" s="1"/>
  <c r="P16" i="1"/>
  <c r="P29" i="1" s="1"/>
  <c r="R6" i="1"/>
  <c r="R4" i="1"/>
  <c r="R12" i="1" l="1"/>
  <c r="R18" i="1"/>
  <c r="R17" i="1"/>
  <c r="R25" i="1"/>
  <c r="G30" i="1"/>
  <c r="R30" i="1" s="1"/>
  <c r="G24" i="1"/>
  <c r="G28" i="1"/>
  <c r="R16" i="1"/>
  <c r="J29" i="1"/>
  <c r="R29" i="1" s="1"/>
  <c r="N15" i="1"/>
  <c r="N14" i="1"/>
  <c r="H15" i="1"/>
  <c r="H14" i="1"/>
  <c r="K15" i="1"/>
  <c r="K14" i="1"/>
  <c r="J15" i="1"/>
  <c r="J14" i="1"/>
  <c r="F15" i="1"/>
  <c r="F28" i="1" s="1"/>
  <c r="F14" i="1"/>
  <c r="F23" i="1" s="1"/>
  <c r="I14" i="1"/>
  <c r="I15" i="1"/>
  <c r="Q15" i="1"/>
  <c r="Q14" i="1"/>
  <c r="L15" i="1"/>
  <c r="L14" i="1"/>
  <c r="O15" i="1"/>
  <c r="O14" i="1"/>
  <c r="P15" i="1"/>
  <c r="P14" i="1"/>
  <c r="M15" i="1"/>
  <c r="M14" i="1"/>
  <c r="G31" i="1" l="1"/>
  <c r="G34" i="1" s="1"/>
  <c r="G35" i="1" s="1"/>
  <c r="G36" i="1" s="1"/>
  <c r="O24" i="1"/>
  <c r="O28" i="1"/>
  <c r="Q24" i="1"/>
  <c r="Q28" i="1"/>
  <c r="N24" i="1"/>
  <c r="N28" i="1"/>
  <c r="M24" i="1"/>
  <c r="M28" i="1"/>
  <c r="K24" i="1"/>
  <c r="K28" i="1"/>
  <c r="I24" i="1"/>
  <c r="I28" i="1"/>
  <c r="P24" i="1"/>
  <c r="P28" i="1"/>
  <c r="L24" i="1"/>
  <c r="L28" i="1"/>
  <c r="J24" i="1"/>
  <c r="J28" i="1"/>
  <c r="H24" i="1"/>
  <c r="H28" i="1"/>
  <c r="L23" i="1"/>
  <c r="L27" i="1" s="1"/>
  <c r="J23" i="1"/>
  <c r="J27" i="1" s="1"/>
  <c r="M23" i="1"/>
  <c r="M27" i="1" s="1"/>
  <c r="O23" i="1"/>
  <c r="O27" i="1" s="1"/>
  <c r="Q23" i="1"/>
  <c r="Q27" i="1" s="1"/>
  <c r="K23" i="1"/>
  <c r="K27" i="1" s="1"/>
  <c r="N23" i="1"/>
  <c r="N27" i="1" s="1"/>
  <c r="P23" i="1"/>
  <c r="P27" i="1" s="1"/>
  <c r="H23" i="1"/>
  <c r="H27" i="1" s="1"/>
  <c r="I23" i="1"/>
  <c r="I27" i="1" s="1"/>
  <c r="R14" i="1"/>
  <c r="R15" i="1"/>
  <c r="F24" i="1"/>
  <c r="I31" i="1" l="1"/>
  <c r="I34" i="1" s="1"/>
  <c r="I35" i="1" s="1"/>
  <c r="I36" i="1" s="1"/>
  <c r="H31" i="1"/>
  <c r="H34" i="1" s="1"/>
  <c r="H35" i="1" s="1"/>
  <c r="H36" i="1" s="1"/>
  <c r="Q31" i="1"/>
  <c r="Q34" i="1" s="1"/>
  <c r="Q35" i="1" s="1"/>
  <c r="Q36" i="1" s="1"/>
  <c r="K31" i="1"/>
  <c r="K34" i="1" s="1"/>
  <c r="K35" i="1" s="1"/>
  <c r="K36" i="1" s="1"/>
  <c r="L31" i="1"/>
  <c r="L34" i="1" s="1"/>
  <c r="L35" i="1" s="1"/>
  <c r="L36" i="1" s="1"/>
  <c r="O31" i="1"/>
  <c r="O34" i="1" s="1"/>
  <c r="O35" i="1" s="1"/>
  <c r="O36" i="1" s="1"/>
  <c r="J31" i="1"/>
  <c r="J34" i="1" s="1"/>
  <c r="J35" i="1" s="1"/>
  <c r="J36" i="1" s="1"/>
  <c r="P31" i="1"/>
  <c r="P34" i="1" s="1"/>
  <c r="P35" i="1" s="1"/>
  <c r="P36" i="1" s="1"/>
  <c r="N31" i="1"/>
  <c r="N34" i="1" s="1"/>
  <c r="N35" i="1" s="1"/>
  <c r="N36" i="1" s="1"/>
  <c r="M31" i="1"/>
  <c r="M34" i="1" s="1"/>
  <c r="M35" i="1" s="1"/>
  <c r="M36" i="1" s="1"/>
  <c r="R28" i="1"/>
  <c r="R24" i="1"/>
  <c r="F27" i="1"/>
  <c r="F31" i="1" s="1"/>
  <c r="R23" i="1"/>
  <c r="R27" i="1" l="1"/>
  <c r="R31" i="1" s="1"/>
  <c r="F34" i="1"/>
  <c r="R34" i="1" l="1"/>
  <c r="F35" i="1"/>
  <c r="R35" i="1" l="1"/>
  <c r="F36" i="1"/>
  <c r="R36" i="1" s="1"/>
</calcChain>
</file>

<file path=xl/sharedStrings.xml><?xml version="1.0" encoding="utf-8"?>
<sst xmlns="http://schemas.openxmlformats.org/spreadsheetml/2006/main" count="79" uniqueCount="52">
  <si>
    <t>Facebook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</si>
  <si>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</si>
  <si>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</si>
  <si>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</si>
  <si>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</si>
  <si>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</si>
  <si>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</si>
  <si>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</si>
  <si>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</si>
  <si>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</si>
  <si>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</si>
  <si>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</si>
  <si>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</si>
  <si>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Totaal</t>
  </si>
  <si>
    <t>Op de homepage</t>
  </si>
  <si>
    <t>Naar het blog</t>
  </si>
  <si>
    <t>Naar service centre</t>
  </si>
  <si>
    <t>vanaf blog</t>
  </si>
  <si>
    <t>vanaf service centre</t>
  </si>
  <si>
    <t>blog</t>
  </si>
  <si>
    <t>service</t>
  </si>
  <si>
    <t>ads</t>
  </si>
  <si>
    <t>organic</t>
  </si>
  <si>
    <t>#</t>
  </si>
  <si>
    <t>%</t>
  </si>
  <si>
    <t>Naar contactpagina</t>
  </si>
  <si>
    <t>Organic homepage</t>
  </si>
  <si>
    <t>2 Wekelijkse nieuwsbrief</t>
  </si>
  <si>
    <t>Openrate nieuwsbrief</t>
  </si>
  <si>
    <t>Conversatie chatbot</t>
  </si>
  <si>
    <t>vanaf chatbot</t>
  </si>
  <si>
    <t>Bounce percentage</t>
  </si>
  <si>
    <t>Instagram</t>
  </si>
  <si>
    <t>Total Engagement</t>
  </si>
  <si>
    <t>Naar de landingspagina X vanaf:</t>
  </si>
  <si>
    <t>See</t>
  </si>
  <si>
    <t>Think</t>
  </si>
  <si>
    <t>Do</t>
  </si>
  <si>
    <t>Care</t>
  </si>
  <si>
    <t>Downloads vanaf de landingspagina X</t>
  </si>
  <si>
    <t>Conversie</t>
  </si>
  <si>
    <t xml:space="preserve">Conversie </t>
  </si>
  <si>
    <t>Contact</t>
  </si>
  <si>
    <t>Chatbot</t>
  </si>
  <si>
    <t>Totaal Marketing Qualified Leads van Landingspagina X</t>
  </si>
  <si>
    <t>Engaged Marketing Qualified Leads to be called by Sales</t>
  </si>
  <si>
    <t>Mediaplan</t>
  </si>
  <si>
    <t>Native content vakblad</t>
  </si>
  <si>
    <t>Artikel op vakportaal</t>
  </si>
  <si>
    <t>Advertentie online</t>
  </si>
  <si>
    <t>Google Adwords</t>
  </si>
  <si>
    <t>Voorbeeld van een conversiefunnel op basis van See, Think, Care,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</si>
</sst>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0" fontId="0" fillId="2" borderId="1" xfId="0" applyFill="1" applyBorder="1"/>
    <xf numFmtId="0" fontId="0" fillId="2" borderId="2" xfId="0" applyFill="1" applyBorder="1"/>
    <xf numFmtId="3" fontId="0" fillId="0" borderId="0" xfId="0" applyNumberFormat="1"/>
    <xf numFmtId="3" fontId="0" fillId="0" borderId="0" xfId="0" applyNumberFormat="1" applyBorder="1"/>
    <xf numFmtId="3" fontId="0" fillId="2" borderId="2" xfId="0" applyNumberFormat="1" applyFill="1" applyBorder="1"/>
    <xf numFmtId="3" fontId="0" fillId="2" borderId="3" xfId="0" applyNumberFormat="1" applyFill="1" applyBorder="1"/>
    <xf numFmtId="0" fontId="0" fillId="0" borderId="5" xfId="0" applyBorder="1"/>
    <xf numFmtId="9" fontId="0" fillId="0" borderId="5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7" xfId="0" applyBorder="1"/>
    <xf numFmtId="9" fontId="0" fillId="0" borderId="0" xfId="0" applyNumberFormat="1" applyBorder="1"/>
    <xf numFmtId="3" fontId="0" fillId="0" borderId="8" xfId="0" applyNumberFormat="1" applyBorder="1"/>
    <xf numFmtId="0" fontId="0" fillId="0" borderId="9" xfId="0" applyBorder="1"/>
    <xf numFmtId="0" fontId="0" fillId="0" borderId="10" xfId="0" applyBorder="1"/>
    <xf numFmtId="9" fontId="0" fillId="0" borderId="10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1" fillId="0" borderId="0" xfId="0" applyFont="1"/>
    <xf numFmtId="9" fontId="0" fillId="2" borderId="2" xfId="0" applyNumberForma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1" xfId="0" applyFont="1" applyFill="1" applyBorder="1"/>
    <xf numFmtId="164" fontId="0" fillId="0" borderId="0" xfId="0" applyNumberFormat="1" applyBorder="1"/>
    <xf numFmtId="0" fontId="0" fillId="4" borderId="0" xfId="0" applyFill="1"/>
    <xf numFmtId="3" fontId="0" fillId="4" borderId="0" xfId="0" applyNumberFormat="1" applyFill="1"/>
    <xf numFmtId="0" fontId="1" fillId="4" borderId="0" xfId="0" applyFont="1" applyFill="1"/>
    <xf numFmtId="1" fontId="0" fillId="4" borderId="0" xfId="0" applyNumberFormat="1" applyFill="1" applyBorder="1"/>
    <xf numFmtId="0" fontId="0" fillId="4" borderId="0" xfId="0" applyFill="1" applyBorder="1"/>
    <xf numFmtId="0" fontId="1" fillId="0" borderId="4" xfId="0" applyFont="1" applyFill="1" applyBorder="1"/>
    <xf numFmtId="0" fontId="1" fillId="0" borderId="4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abSelected="1" workbookViewId="0">
      <selection sqref="A1:R2"/>
    </sheetView>
  </sheetViews>
  <sheetFormatPr defaultRowHeight="14.4" x14ac:dyDescent="0.3"/>
  <cols>
    <col min="2" max="2" width="17.33203125" customWidth="1"/>
    <col min="4" max="4" width="11.5546875" customWidth="1"/>
    <col min="5" max="5" width="8.88671875" customWidth="1"/>
  </cols>
  <sheetData>
    <row r="1" spans="1:19" x14ac:dyDescent="0.3">
      <c r="A1" s="41" t="s">
        <v>51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30"/>
    </row>
    <row r="2" spans="1:19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30"/>
    </row>
    <row r="3" spans="1:19" s="22" customFormat="1" x14ac:dyDescent="0.3">
      <c r="A3" s="24" t="s">
        <v>46</v>
      </c>
      <c r="B3" s="25"/>
      <c r="C3" s="25"/>
      <c r="D3" s="25" t="s">
        <v>23</v>
      </c>
      <c r="E3" s="25" t="s">
        <v>24</v>
      </c>
      <c r="F3" s="26" t="s">
        <v>1</v>
      </c>
      <c r="G3" s="26" t="s">
        <v>2</v>
      </c>
      <c r="H3" s="26" t="s">
        <v>3</v>
      </c>
      <c r="I3" s="26" t="s">
        <v>4</v>
      </c>
      <c r="J3" s="26" t="s">
        <v>5</v>
      </c>
      <c r="K3" s="26" t="s">
        <v>6</v>
      </c>
      <c r="L3" s="26" t="s">
        <v>7</v>
      </c>
      <c r="M3" s="26" t="s">
        <v>8</v>
      </c>
      <c r="N3" s="26" t="s">
        <v>9</v>
      </c>
      <c r="O3" s="26" t="s">
        <v>10</v>
      </c>
      <c r="P3" s="26" t="s">
        <v>11</v>
      </c>
      <c r="Q3" s="26" t="s">
        <v>12</v>
      </c>
      <c r="R3" s="27" t="s">
        <v>13</v>
      </c>
      <c r="S3" s="32"/>
    </row>
    <row r="4" spans="1:19" x14ac:dyDescent="0.3">
      <c r="A4" s="14"/>
      <c r="B4" s="1" t="s">
        <v>0</v>
      </c>
      <c r="C4" s="1" t="s">
        <v>21</v>
      </c>
      <c r="D4" s="3">
        <v>50000</v>
      </c>
      <c r="E4" s="29">
        <v>3.5000000000000001E-3</v>
      </c>
      <c r="F4" s="7">
        <f>($D4*$E4)/12</f>
        <v>14.583333333333334</v>
      </c>
      <c r="G4" s="7">
        <f t="shared" ref="G4:Q10" si="0">($D4*$E4)/12</f>
        <v>14.583333333333334</v>
      </c>
      <c r="H4" s="7">
        <f t="shared" si="0"/>
        <v>14.583333333333334</v>
      </c>
      <c r="I4" s="7">
        <f t="shared" si="0"/>
        <v>14.583333333333334</v>
      </c>
      <c r="J4" s="7">
        <f t="shared" si="0"/>
        <v>14.583333333333334</v>
      </c>
      <c r="K4" s="7">
        <f t="shared" si="0"/>
        <v>14.583333333333334</v>
      </c>
      <c r="L4" s="7">
        <f t="shared" si="0"/>
        <v>14.583333333333334</v>
      </c>
      <c r="M4" s="7">
        <f t="shared" si="0"/>
        <v>14.583333333333334</v>
      </c>
      <c r="N4" s="7">
        <f t="shared" si="0"/>
        <v>14.583333333333334</v>
      </c>
      <c r="O4" s="7">
        <f t="shared" si="0"/>
        <v>14.583333333333334</v>
      </c>
      <c r="P4" s="7">
        <f t="shared" si="0"/>
        <v>14.583333333333334</v>
      </c>
      <c r="Q4" s="7">
        <f t="shared" si="0"/>
        <v>14.583333333333334</v>
      </c>
      <c r="R4" s="16">
        <f>SUM(F4:Q4)</f>
        <v>175.00000000000003</v>
      </c>
      <c r="S4" s="30"/>
    </row>
    <row r="5" spans="1:19" x14ac:dyDescent="0.3">
      <c r="A5" s="14"/>
      <c r="B5" s="1" t="s">
        <v>0</v>
      </c>
      <c r="C5" s="1" t="s">
        <v>22</v>
      </c>
      <c r="D5" s="3">
        <v>10000</v>
      </c>
      <c r="E5" s="29">
        <v>1E-3</v>
      </c>
      <c r="F5" s="7">
        <f t="shared" ref="F5:F10" si="1">($D5*$E5)/12</f>
        <v>0.83333333333333337</v>
      </c>
      <c r="G5" s="7">
        <f t="shared" si="0"/>
        <v>0.83333333333333337</v>
      </c>
      <c r="H5" s="7">
        <f t="shared" si="0"/>
        <v>0.83333333333333337</v>
      </c>
      <c r="I5" s="7">
        <f t="shared" si="0"/>
        <v>0.83333333333333337</v>
      </c>
      <c r="J5" s="7">
        <f t="shared" si="0"/>
        <v>0.83333333333333337</v>
      </c>
      <c r="K5" s="7">
        <f t="shared" si="0"/>
        <v>0.83333333333333337</v>
      </c>
      <c r="L5" s="7">
        <f t="shared" si="0"/>
        <v>0.83333333333333337</v>
      </c>
      <c r="M5" s="7">
        <f t="shared" si="0"/>
        <v>0.83333333333333337</v>
      </c>
      <c r="N5" s="7">
        <f t="shared" si="0"/>
        <v>0.83333333333333337</v>
      </c>
      <c r="O5" s="7">
        <f t="shared" si="0"/>
        <v>0.83333333333333337</v>
      </c>
      <c r="P5" s="7">
        <f t="shared" si="0"/>
        <v>0.83333333333333337</v>
      </c>
      <c r="Q5" s="7">
        <f t="shared" si="0"/>
        <v>0.83333333333333337</v>
      </c>
      <c r="R5" s="16">
        <f>SUM(F5:Q5)</f>
        <v>10</v>
      </c>
      <c r="S5" s="30"/>
    </row>
    <row r="6" spans="1:19" x14ac:dyDescent="0.3">
      <c r="A6" s="14"/>
      <c r="B6" s="1" t="s">
        <v>32</v>
      </c>
      <c r="C6" s="1"/>
      <c r="D6" s="3">
        <v>12000</v>
      </c>
      <c r="E6" s="29">
        <v>3.1199999999999999E-2</v>
      </c>
      <c r="F6" s="7">
        <f t="shared" si="1"/>
        <v>31.2</v>
      </c>
      <c r="G6" s="7">
        <f t="shared" si="0"/>
        <v>31.2</v>
      </c>
      <c r="H6" s="7">
        <f t="shared" si="0"/>
        <v>31.2</v>
      </c>
      <c r="I6" s="7">
        <f t="shared" si="0"/>
        <v>31.2</v>
      </c>
      <c r="J6" s="7">
        <f t="shared" si="0"/>
        <v>31.2</v>
      </c>
      <c r="K6" s="7">
        <f t="shared" si="0"/>
        <v>31.2</v>
      </c>
      <c r="L6" s="7">
        <f t="shared" si="0"/>
        <v>31.2</v>
      </c>
      <c r="M6" s="7">
        <f t="shared" si="0"/>
        <v>31.2</v>
      </c>
      <c r="N6" s="7">
        <f t="shared" si="0"/>
        <v>31.2</v>
      </c>
      <c r="O6" s="7">
        <f t="shared" si="0"/>
        <v>31.2</v>
      </c>
      <c r="P6" s="7">
        <f t="shared" si="0"/>
        <v>31.2</v>
      </c>
      <c r="Q6" s="7">
        <f t="shared" si="0"/>
        <v>31.2</v>
      </c>
      <c r="R6" s="16">
        <f t="shared" ref="R6" si="2">SUM(F6:Q6)</f>
        <v>374.39999999999992</v>
      </c>
      <c r="S6" s="30"/>
    </row>
    <row r="7" spans="1:19" x14ac:dyDescent="0.3">
      <c r="A7" s="14"/>
      <c r="B7" s="1" t="s">
        <v>47</v>
      </c>
      <c r="C7" s="1"/>
      <c r="D7" s="3">
        <v>120000</v>
      </c>
      <c r="E7" s="29">
        <v>0.01</v>
      </c>
      <c r="F7" s="7">
        <f t="shared" si="1"/>
        <v>100</v>
      </c>
      <c r="G7" s="7">
        <f t="shared" si="0"/>
        <v>100</v>
      </c>
      <c r="H7" s="7">
        <f t="shared" si="0"/>
        <v>100</v>
      </c>
      <c r="I7" s="7">
        <f t="shared" si="0"/>
        <v>100</v>
      </c>
      <c r="J7" s="7">
        <f t="shared" si="0"/>
        <v>100</v>
      </c>
      <c r="K7" s="7">
        <f t="shared" si="0"/>
        <v>100</v>
      </c>
      <c r="L7" s="7">
        <f t="shared" si="0"/>
        <v>100</v>
      </c>
      <c r="M7" s="7">
        <f t="shared" si="0"/>
        <v>100</v>
      </c>
      <c r="N7" s="7">
        <f t="shared" si="0"/>
        <v>100</v>
      </c>
      <c r="O7" s="7">
        <f t="shared" si="0"/>
        <v>100</v>
      </c>
      <c r="P7" s="7">
        <f t="shared" si="0"/>
        <v>100</v>
      </c>
      <c r="Q7" s="7">
        <f t="shared" si="0"/>
        <v>100</v>
      </c>
      <c r="R7" s="16">
        <f t="shared" ref="R7:R11" si="3">SUM(F7:Q7)</f>
        <v>1200</v>
      </c>
      <c r="S7" s="30"/>
    </row>
    <row r="8" spans="1:19" x14ac:dyDescent="0.3">
      <c r="A8" s="14"/>
      <c r="B8" s="2" t="s">
        <v>48</v>
      </c>
      <c r="C8" s="1"/>
      <c r="D8" s="3">
        <v>20000</v>
      </c>
      <c r="E8" s="29">
        <v>9.4999999999999998E-3</v>
      </c>
      <c r="F8" s="7">
        <f t="shared" si="1"/>
        <v>15.833333333333334</v>
      </c>
      <c r="G8" s="7">
        <f t="shared" si="0"/>
        <v>15.833333333333334</v>
      </c>
      <c r="H8" s="7">
        <f t="shared" si="0"/>
        <v>15.833333333333334</v>
      </c>
      <c r="I8" s="7">
        <f t="shared" si="0"/>
        <v>15.833333333333334</v>
      </c>
      <c r="J8" s="7">
        <f t="shared" si="0"/>
        <v>15.833333333333334</v>
      </c>
      <c r="K8" s="7">
        <f t="shared" si="0"/>
        <v>15.833333333333334</v>
      </c>
      <c r="L8" s="7">
        <f t="shared" si="0"/>
        <v>15.833333333333334</v>
      </c>
      <c r="M8" s="7">
        <f t="shared" si="0"/>
        <v>15.833333333333334</v>
      </c>
      <c r="N8" s="7">
        <f t="shared" si="0"/>
        <v>15.833333333333334</v>
      </c>
      <c r="O8" s="7">
        <f t="shared" si="0"/>
        <v>15.833333333333334</v>
      </c>
      <c r="P8" s="7">
        <f t="shared" si="0"/>
        <v>15.833333333333334</v>
      </c>
      <c r="Q8" s="7">
        <f t="shared" si="0"/>
        <v>15.833333333333334</v>
      </c>
      <c r="R8" s="16">
        <f t="shared" ref="R8:R10" si="4">SUM(F8:Q8)</f>
        <v>190.00000000000003</v>
      </c>
      <c r="S8" s="30"/>
    </row>
    <row r="9" spans="1:19" x14ac:dyDescent="0.3">
      <c r="A9" s="14"/>
      <c r="B9" s="2" t="s">
        <v>49</v>
      </c>
      <c r="C9" s="1"/>
      <c r="D9" s="3">
        <v>50000</v>
      </c>
      <c r="E9" s="29">
        <v>1.2999999999999999E-2</v>
      </c>
      <c r="F9" s="7">
        <f t="shared" si="1"/>
        <v>54.166666666666664</v>
      </c>
      <c r="G9" s="7">
        <f t="shared" si="0"/>
        <v>54.166666666666664</v>
      </c>
      <c r="H9" s="7">
        <f t="shared" si="0"/>
        <v>54.166666666666664</v>
      </c>
      <c r="I9" s="7">
        <f t="shared" si="0"/>
        <v>54.166666666666664</v>
      </c>
      <c r="J9" s="7">
        <f t="shared" si="0"/>
        <v>54.166666666666664</v>
      </c>
      <c r="K9" s="7">
        <f t="shared" si="0"/>
        <v>54.166666666666664</v>
      </c>
      <c r="L9" s="7">
        <f t="shared" si="0"/>
        <v>54.166666666666664</v>
      </c>
      <c r="M9" s="7">
        <f t="shared" si="0"/>
        <v>54.166666666666664</v>
      </c>
      <c r="N9" s="7">
        <f t="shared" si="0"/>
        <v>54.166666666666664</v>
      </c>
      <c r="O9" s="7">
        <f t="shared" si="0"/>
        <v>54.166666666666664</v>
      </c>
      <c r="P9" s="7">
        <f t="shared" si="0"/>
        <v>54.166666666666664</v>
      </c>
      <c r="Q9" s="7">
        <f t="shared" si="0"/>
        <v>54.166666666666664</v>
      </c>
      <c r="R9" s="16">
        <f t="shared" si="4"/>
        <v>650</v>
      </c>
      <c r="S9" s="30"/>
    </row>
    <row r="10" spans="1:19" x14ac:dyDescent="0.3">
      <c r="A10" s="14"/>
      <c r="B10" s="2" t="s">
        <v>50</v>
      </c>
      <c r="C10" s="1"/>
      <c r="D10" s="3">
        <v>300000</v>
      </c>
      <c r="E10" s="29">
        <v>4.4999999999999997E-3</v>
      </c>
      <c r="F10" s="7">
        <f t="shared" si="1"/>
        <v>112.5</v>
      </c>
      <c r="G10" s="7">
        <f t="shared" si="0"/>
        <v>112.5</v>
      </c>
      <c r="H10" s="7">
        <f t="shared" si="0"/>
        <v>112.5</v>
      </c>
      <c r="I10" s="7">
        <f t="shared" si="0"/>
        <v>112.5</v>
      </c>
      <c r="J10" s="7">
        <f t="shared" si="0"/>
        <v>112.5</v>
      </c>
      <c r="K10" s="7">
        <f t="shared" si="0"/>
        <v>112.5</v>
      </c>
      <c r="L10" s="7">
        <f t="shared" si="0"/>
        <v>112.5</v>
      </c>
      <c r="M10" s="7">
        <f t="shared" si="0"/>
        <v>112.5</v>
      </c>
      <c r="N10" s="7">
        <f t="shared" si="0"/>
        <v>112.5</v>
      </c>
      <c r="O10" s="7">
        <f t="shared" si="0"/>
        <v>112.5</v>
      </c>
      <c r="P10" s="7">
        <f t="shared" si="0"/>
        <v>112.5</v>
      </c>
      <c r="Q10" s="7">
        <f t="shared" si="0"/>
        <v>112.5</v>
      </c>
      <c r="R10" s="16">
        <f t="shared" si="4"/>
        <v>1350</v>
      </c>
      <c r="S10" s="30"/>
    </row>
    <row r="11" spans="1:19" x14ac:dyDescent="0.3">
      <c r="A11" s="14"/>
      <c r="B11" s="2" t="s">
        <v>26</v>
      </c>
      <c r="C11" s="1"/>
      <c r="D11" s="3">
        <v>12000</v>
      </c>
      <c r="E11" s="29">
        <v>0.01</v>
      </c>
      <c r="F11" s="7">
        <f>$D11/12</f>
        <v>1000</v>
      </c>
      <c r="G11" s="7">
        <f t="shared" ref="G11:Q11" si="5">$D11/12</f>
        <v>1000</v>
      </c>
      <c r="H11" s="7">
        <f t="shared" si="5"/>
        <v>1000</v>
      </c>
      <c r="I11" s="7">
        <f t="shared" si="5"/>
        <v>1000</v>
      </c>
      <c r="J11" s="7">
        <f t="shared" si="5"/>
        <v>1000</v>
      </c>
      <c r="K11" s="7">
        <f t="shared" si="5"/>
        <v>1000</v>
      </c>
      <c r="L11" s="7">
        <f t="shared" si="5"/>
        <v>1000</v>
      </c>
      <c r="M11" s="7">
        <f t="shared" si="5"/>
        <v>1000</v>
      </c>
      <c r="N11" s="7">
        <f t="shared" si="5"/>
        <v>1000</v>
      </c>
      <c r="O11" s="7">
        <f t="shared" si="5"/>
        <v>1000</v>
      </c>
      <c r="P11" s="7">
        <f t="shared" si="5"/>
        <v>1000</v>
      </c>
      <c r="Q11" s="7">
        <f t="shared" si="5"/>
        <v>1000</v>
      </c>
      <c r="R11" s="16">
        <f t="shared" si="3"/>
        <v>12000</v>
      </c>
      <c r="S11" s="30"/>
    </row>
    <row r="12" spans="1:19" x14ac:dyDescent="0.3">
      <c r="A12" s="37" t="s">
        <v>35</v>
      </c>
      <c r="B12" s="4" t="s">
        <v>14</v>
      </c>
      <c r="C12" s="5"/>
      <c r="D12" s="5"/>
      <c r="E12" s="5"/>
      <c r="F12" s="8">
        <f t="shared" ref="F12:R12" si="6">SUM(F4:F11)</f>
        <v>1329.1166666666668</v>
      </c>
      <c r="G12" s="8">
        <f t="shared" si="6"/>
        <v>1329.1166666666668</v>
      </c>
      <c r="H12" s="8">
        <f t="shared" si="6"/>
        <v>1329.1166666666668</v>
      </c>
      <c r="I12" s="8">
        <f t="shared" si="6"/>
        <v>1329.1166666666668</v>
      </c>
      <c r="J12" s="8">
        <f t="shared" si="6"/>
        <v>1329.1166666666668</v>
      </c>
      <c r="K12" s="8">
        <f t="shared" si="6"/>
        <v>1329.1166666666668</v>
      </c>
      <c r="L12" s="8">
        <f t="shared" si="6"/>
        <v>1329.1166666666668</v>
      </c>
      <c r="M12" s="8">
        <f t="shared" si="6"/>
        <v>1329.1166666666668</v>
      </c>
      <c r="N12" s="8">
        <f t="shared" si="6"/>
        <v>1329.1166666666668</v>
      </c>
      <c r="O12" s="8">
        <f t="shared" si="6"/>
        <v>1329.1166666666668</v>
      </c>
      <c r="P12" s="8">
        <f t="shared" si="6"/>
        <v>1329.1166666666668</v>
      </c>
      <c r="Q12" s="8">
        <f t="shared" si="6"/>
        <v>1329.1166666666668</v>
      </c>
      <c r="R12" s="9">
        <f t="shared" si="6"/>
        <v>15949.4</v>
      </c>
      <c r="S12" s="30"/>
    </row>
    <row r="13" spans="1:19" x14ac:dyDescent="0.3">
      <c r="A13" s="30"/>
      <c r="B13" s="30"/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4"/>
      <c r="S13" s="30"/>
    </row>
    <row r="14" spans="1:19" x14ac:dyDescent="0.3">
      <c r="A14" s="36" t="s">
        <v>36</v>
      </c>
      <c r="B14" s="10" t="s">
        <v>15</v>
      </c>
      <c r="C14" s="10"/>
      <c r="D14" s="11">
        <v>0.35</v>
      </c>
      <c r="E14" s="10"/>
      <c r="F14" s="12">
        <f t="shared" ref="F14:Q14" si="7">F12*$D14</f>
        <v>465.19083333333333</v>
      </c>
      <c r="G14" s="12">
        <f t="shared" si="7"/>
        <v>465.19083333333333</v>
      </c>
      <c r="H14" s="12">
        <f t="shared" si="7"/>
        <v>465.19083333333333</v>
      </c>
      <c r="I14" s="12">
        <f t="shared" si="7"/>
        <v>465.19083333333333</v>
      </c>
      <c r="J14" s="12">
        <f t="shared" si="7"/>
        <v>465.19083333333333</v>
      </c>
      <c r="K14" s="12">
        <f t="shared" si="7"/>
        <v>465.19083333333333</v>
      </c>
      <c r="L14" s="12">
        <f t="shared" si="7"/>
        <v>465.19083333333333</v>
      </c>
      <c r="M14" s="12">
        <f t="shared" si="7"/>
        <v>465.19083333333333</v>
      </c>
      <c r="N14" s="12">
        <f t="shared" si="7"/>
        <v>465.19083333333333</v>
      </c>
      <c r="O14" s="12">
        <f t="shared" si="7"/>
        <v>465.19083333333333</v>
      </c>
      <c r="P14" s="12">
        <f t="shared" si="7"/>
        <v>465.19083333333333</v>
      </c>
      <c r="Q14" s="12">
        <f t="shared" si="7"/>
        <v>465.19083333333333</v>
      </c>
      <c r="R14" s="13">
        <f>SUM(F14:Q14)</f>
        <v>5582.2899999999981</v>
      </c>
      <c r="S14" s="30"/>
    </row>
    <row r="15" spans="1:19" x14ac:dyDescent="0.3">
      <c r="A15" s="14"/>
      <c r="B15" s="1" t="s">
        <v>16</v>
      </c>
      <c r="C15" s="1"/>
      <c r="D15" s="15">
        <v>0.25</v>
      </c>
      <c r="E15" s="1"/>
      <c r="F15" s="7">
        <f t="shared" ref="F15:Q15" si="8">F12*$D15</f>
        <v>332.2791666666667</v>
      </c>
      <c r="G15" s="7">
        <f t="shared" si="8"/>
        <v>332.2791666666667</v>
      </c>
      <c r="H15" s="7">
        <f t="shared" si="8"/>
        <v>332.2791666666667</v>
      </c>
      <c r="I15" s="7">
        <f t="shared" si="8"/>
        <v>332.2791666666667</v>
      </c>
      <c r="J15" s="7">
        <f t="shared" si="8"/>
        <v>332.2791666666667</v>
      </c>
      <c r="K15" s="7">
        <f t="shared" si="8"/>
        <v>332.2791666666667</v>
      </c>
      <c r="L15" s="7">
        <f t="shared" si="8"/>
        <v>332.2791666666667</v>
      </c>
      <c r="M15" s="7">
        <f t="shared" si="8"/>
        <v>332.2791666666667</v>
      </c>
      <c r="N15" s="7">
        <f t="shared" si="8"/>
        <v>332.2791666666667</v>
      </c>
      <c r="O15" s="7">
        <f t="shared" si="8"/>
        <v>332.2791666666667</v>
      </c>
      <c r="P15" s="7">
        <f t="shared" si="8"/>
        <v>332.2791666666667</v>
      </c>
      <c r="Q15" s="7">
        <f t="shared" si="8"/>
        <v>332.2791666666667</v>
      </c>
      <c r="R15" s="16">
        <f>SUM(F15:Q15)</f>
        <v>3987.3500000000004</v>
      </c>
      <c r="S15" s="30"/>
    </row>
    <row r="16" spans="1:19" x14ac:dyDescent="0.3">
      <c r="A16" s="14"/>
      <c r="B16" s="1" t="s">
        <v>25</v>
      </c>
      <c r="C16" s="1"/>
      <c r="D16" s="15">
        <v>0.15</v>
      </c>
      <c r="E16" s="1"/>
      <c r="F16" s="7">
        <f t="shared" ref="F16:Q16" si="9">F12*$D16</f>
        <v>199.36750000000001</v>
      </c>
      <c r="G16" s="7">
        <f t="shared" si="9"/>
        <v>199.36750000000001</v>
      </c>
      <c r="H16" s="7">
        <f t="shared" si="9"/>
        <v>199.36750000000001</v>
      </c>
      <c r="I16" s="7">
        <f t="shared" si="9"/>
        <v>199.36750000000001</v>
      </c>
      <c r="J16" s="7">
        <f t="shared" si="9"/>
        <v>199.36750000000001</v>
      </c>
      <c r="K16" s="7">
        <f t="shared" si="9"/>
        <v>199.36750000000001</v>
      </c>
      <c r="L16" s="7">
        <f t="shared" si="9"/>
        <v>199.36750000000001</v>
      </c>
      <c r="M16" s="7">
        <f t="shared" si="9"/>
        <v>199.36750000000001</v>
      </c>
      <c r="N16" s="7">
        <f t="shared" si="9"/>
        <v>199.36750000000001</v>
      </c>
      <c r="O16" s="7">
        <f t="shared" si="9"/>
        <v>199.36750000000001</v>
      </c>
      <c r="P16" s="7">
        <f t="shared" si="9"/>
        <v>199.36750000000001</v>
      </c>
      <c r="Q16" s="7">
        <f t="shared" si="9"/>
        <v>199.36750000000001</v>
      </c>
      <c r="R16" s="16">
        <f>SUM(F16:Q16)</f>
        <v>2392.4100000000003</v>
      </c>
      <c r="S16" s="30"/>
    </row>
    <row r="17" spans="1:19" x14ac:dyDescent="0.3">
      <c r="A17" s="14"/>
      <c r="B17" s="1" t="s">
        <v>29</v>
      </c>
      <c r="C17" s="1"/>
      <c r="D17" s="15">
        <v>0.05</v>
      </c>
      <c r="E17" s="1"/>
      <c r="F17" s="7">
        <f t="shared" ref="F17:Q17" si="10">F12*$D17</f>
        <v>66.455833333333345</v>
      </c>
      <c r="G17" s="7">
        <f t="shared" si="10"/>
        <v>66.455833333333345</v>
      </c>
      <c r="H17" s="7">
        <f t="shared" si="10"/>
        <v>66.455833333333345</v>
      </c>
      <c r="I17" s="7">
        <f t="shared" si="10"/>
        <v>66.455833333333345</v>
      </c>
      <c r="J17" s="7">
        <f t="shared" si="10"/>
        <v>66.455833333333345</v>
      </c>
      <c r="K17" s="7">
        <f t="shared" si="10"/>
        <v>66.455833333333345</v>
      </c>
      <c r="L17" s="7">
        <f t="shared" si="10"/>
        <v>66.455833333333345</v>
      </c>
      <c r="M17" s="7">
        <f t="shared" si="10"/>
        <v>66.455833333333345</v>
      </c>
      <c r="N17" s="7">
        <f t="shared" si="10"/>
        <v>66.455833333333345</v>
      </c>
      <c r="O17" s="7">
        <f t="shared" si="10"/>
        <v>66.455833333333345</v>
      </c>
      <c r="P17" s="7">
        <f t="shared" si="10"/>
        <v>66.455833333333345</v>
      </c>
      <c r="Q17" s="7">
        <f t="shared" si="10"/>
        <v>66.455833333333345</v>
      </c>
      <c r="R17" s="16">
        <f>SUM(F17:Q17)</f>
        <v>797.46999999999991</v>
      </c>
      <c r="S17" s="30"/>
    </row>
    <row r="18" spans="1:19" x14ac:dyDescent="0.3">
      <c r="A18" s="17"/>
      <c r="B18" s="18" t="s">
        <v>31</v>
      </c>
      <c r="C18" s="18"/>
      <c r="D18" s="19">
        <v>0.2</v>
      </c>
      <c r="E18" s="18"/>
      <c r="F18" s="20">
        <f>F12*$D18</f>
        <v>265.82333333333338</v>
      </c>
      <c r="G18" s="20">
        <f t="shared" ref="G18:Q18" si="11">G12*$D18</f>
        <v>265.82333333333338</v>
      </c>
      <c r="H18" s="20">
        <f t="shared" si="11"/>
        <v>265.82333333333338</v>
      </c>
      <c r="I18" s="20">
        <f t="shared" si="11"/>
        <v>265.82333333333338</v>
      </c>
      <c r="J18" s="20">
        <f t="shared" si="11"/>
        <v>265.82333333333338</v>
      </c>
      <c r="K18" s="20">
        <f t="shared" si="11"/>
        <v>265.82333333333338</v>
      </c>
      <c r="L18" s="20">
        <f t="shared" si="11"/>
        <v>265.82333333333338</v>
      </c>
      <c r="M18" s="20">
        <f t="shared" si="11"/>
        <v>265.82333333333338</v>
      </c>
      <c r="N18" s="20">
        <f t="shared" si="11"/>
        <v>265.82333333333338</v>
      </c>
      <c r="O18" s="20">
        <f t="shared" si="11"/>
        <v>265.82333333333338</v>
      </c>
      <c r="P18" s="20">
        <f t="shared" si="11"/>
        <v>265.82333333333338</v>
      </c>
      <c r="Q18" s="20">
        <f t="shared" si="11"/>
        <v>265.82333333333338</v>
      </c>
      <c r="R18" s="21">
        <f>SUM(F18:Q18)</f>
        <v>3189.8799999999997</v>
      </c>
      <c r="S18" s="30"/>
    </row>
    <row r="19" spans="1:19" x14ac:dyDescent="0.3">
      <c r="A19" s="39" t="s">
        <v>33</v>
      </c>
      <c r="B19" s="5"/>
      <c r="C19" s="5"/>
      <c r="D19" s="23"/>
      <c r="E19" s="5"/>
      <c r="F19" s="8">
        <f>SUM(F14:F17)</f>
        <v>1063.2933333333335</v>
      </c>
      <c r="G19" s="8">
        <f t="shared" ref="G19:R19" si="12">SUM(G14:G17)</f>
        <v>1063.2933333333335</v>
      </c>
      <c r="H19" s="8">
        <f t="shared" si="12"/>
        <v>1063.2933333333335</v>
      </c>
      <c r="I19" s="8">
        <f t="shared" si="12"/>
        <v>1063.2933333333335</v>
      </c>
      <c r="J19" s="8">
        <f t="shared" si="12"/>
        <v>1063.2933333333335</v>
      </c>
      <c r="K19" s="8">
        <f t="shared" si="12"/>
        <v>1063.2933333333335</v>
      </c>
      <c r="L19" s="8">
        <f t="shared" si="12"/>
        <v>1063.2933333333335</v>
      </c>
      <c r="M19" s="8">
        <f t="shared" si="12"/>
        <v>1063.2933333333335</v>
      </c>
      <c r="N19" s="8">
        <f t="shared" si="12"/>
        <v>1063.2933333333335</v>
      </c>
      <c r="O19" s="8">
        <f t="shared" si="12"/>
        <v>1063.2933333333335</v>
      </c>
      <c r="P19" s="8">
        <f t="shared" si="12"/>
        <v>1063.2933333333335</v>
      </c>
      <c r="Q19" s="8">
        <f>SUM(Q14:Q17)</f>
        <v>1063.2933333333335</v>
      </c>
      <c r="R19" s="9">
        <f t="shared" si="12"/>
        <v>12759.519999999999</v>
      </c>
      <c r="S19" s="30"/>
    </row>
    <row r="20" spans="1:19" x14ac:dyDescent="0.3">
      <c r="A20" s="30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0"/>
    </row>
    <row r="21" spans="1:19" s="22" customFormat="1" x14ac:dyDescent="0.3">
      <c r="A21" s="28" t="s">
        <v>37</v>
      </c>
      <c r="B21" s="26"/>
      <c r="C21" s="26"/>
      <c r="D21" s="26"/>
      <c r="E21" s="26"/>
      <c r="F21" s="26" t="s">
        <v>1</v>
      </c>
      <c r="G21" s="26" t="s">
        <v>2</v>
      </c>
      <c r="H21" s="26" t="s">
        <v>3</v>
      </c>
      <c r="I21" s="26" t="s">
        <v>4</v>
      </c>
      <c r="J21" s="26" t="s">
        <v>5</v>
      </c>
      <c r="K21" s="26" t="s">
        <v>6</v>
      </c>
      <c r="L21" s="26" t="s">
        <v>7</v>
      </c>
      <c r="M21" s="26" t="s">
        <v>8</v>
      </c>
      <c r="N21" s="26" t="s">
        <v>9</v>
      </c>
      <c r="O21" s="26" t="s">
        <v>10</v>
      </c>
      <c r="P21" s="26" t="s">
        <v>11</v>
      </c>
      <c r="Q21" s="26" t="s">
        <v>12</v>
      </c>
      <c r="R21" s="27" t="s">
        <v>13</v>
      </c>
      <c r="S21" s="32"/>
    </row>
    <row r="22" spans="1:19" x14ac:dyDescent="0.3">
      <c r="A22" s="14"/>
      <c r="B22" s="35" t="s">
        <v>34</v>
      </c>
      <c r="C22" s="10"/>
      <c r="D22" s="10"/>
      <c r="E22" s="10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  <c r="S22" s="30"/>
    </row>
    <row r="23" spans="1:19" x14ac:dyDescent="0.3">
      <c r="A23" s="14"/>
      <c r="B23" s="14" t="s">
        <v>17</v>
      </c>
      <c r="C23" s="1"/>
      <c r="D23" s="15">
        <v>0.05</v>
      </c>
      <c r="E23" s="1"/>
      <c r="F23" s="7">
        <f t="shared" ref="F23:Q23" si="13">F14*$D23</f>
        <v>23.259541666666667</v>
      </c>
      <c r="G23" s="7">
        <f t="shared" si="13"/>
        <v>23.259541666666667</v>
      </c>
      <c r="H23" s="7">
        <f t="shared" si="13"/>
        <v>23.259541666666667</v>
      </c>
      <c r="I23" s="7">
        <f t="shared" si="13"/>
        <v>23.259541666666667</v>
      </c>
      <c r="J23" s="7">
        <f t="shared" si="13"/>
        <v>23.259541666666667</v>
      </c>
      <c r="K23" s="7">
        <f t="shared" si="13"/>
        <v>23.259541666666667</v>
      </c>
      <c r="L23" s="7">
        <f t="shared" si="13"/>
        <v>23.259541666666667</v>
      </c>
      <c r="M23" s="7">
        <f t="shared" si="13"/>
        <v>23.259541666666667</v>
      </c>
      <c r="N23" s="7">
        <f t="shared" si="13"/>
        <v>23.259541666666667</v>
      </c>
      <c r="O23" s="7">
        <f t="shared" si="13"/>
        <v>23.259541666666667</v>
      </c>
      <c r="P23" s="7">
        <f t="shared" si="13"/>
        <v>23.259541666666667</v>
      </c>
      <c r="Q23" s="7">
        <f t="shared" si="13"/>
        <v>23.259541666666667</v>
      </c>
      <c r="R23" s="16">
        <f>SUM(F23:Q23)</f>
        <v>279.11450000000008</v>
      </c>
      <c r="S23" s="30"/>
    </row>
    <row r="24" spans="1:19" x14ac:dyDescent="0.3">
      <c r="A24" s="14"/>
      <c r="B24" s="14" t="s">
        <v>18</v>
      </c>
      <c r="C24" s="1"/>
      <c r="D24" s="15">
        <v>0.1</v>
      </c>
      <c r="E24" s="1"/>
      <c r="F24" s="7">
        <f t="shared" ref="F24:Q24" si="14">F15*$D24</f>
        <v>33.227916666666673</v>
      </c>
      <c r="G24" s="7">
        <f t="shared" si="14"/>
        <v>33.227916666666673</v>
      </c>
      <c r="H24" s="7">
        <f t="shared" si="14"/>
        <v>33.227916666666673</v>
      </c>
      <c r="I24" s="7">
        <f t="shared" si="14"/>
        <v>33.227916666666673</v>
      </c>
      <c r="J24" s="7">
        <f t="shared" si="14"/>
        <v>33.227916666666673</v>
      </c>
      <c r="K24" s="7">
        <f t="shared" si="14"/>
        <v>33.227916666666673</v>
      </c>
      <c r="L24" s="7">
        <f t="shared" si="14"/>
        <v>33.227916666666673</v>
      </c>
      <c r="M24" s="7">
        <f t="shared" si="14"/>
        <v>33.227916666666673</v>
      </c>
      <c r="N24" s="7">
        <f t="shared" si="14"/>
        <v>33.227916666666673</v>
      </c>
      <c r="O24" s="7">
        <f t="shared" si="14"/>
        <v>33.227916666666673</v>
      </c>
      <c r="P24" s="7">
        <f t="shared" si="14"/>
        <v>33.227916666666673</v>
      </c>
      <c r="Q24" s="7">
        <f t="shared" si="14"/>
        <v>33.227916666666673</v>
      </c>
      <c r="R24" s="16">
        <f>SUM(F24:Q24)</f>
        <v>398.73499999999996</v>
      </c>
      <c r="S24" s="30"/>
    </row>
    <row r="25" spans="1:19" x14ac:dyDescent="0.3">
      <c r="A25" s="14"/>
      <c r="B25" s="17" t="s">
        <v>30</v>
      </c>
      <c r="C25" s="18"/>
      <c r="D25" s="19">
        <v>0.5</v>
      </c>
      <c r="E25" s="18"/>
      <c r="F25" s="20">
        <f t="shared" ref="F25:Q25" si="15">F17*$D25</f>
        <v>33.227916666666673</v>
      </c>
      <c r="G25" s="20">
        <f t="shared" si="15"/>
        <v>33.227916666666673</v>
      </c>
      <c r="H25" s="20">
        <f t="shared" si="15"/>
        <v>33.227916666666673</v>
      </c>
      <c r="I25" s="20">
        <f t="shared" si="15"/>
        <v>33.227916666666673</v>
      </c>
      <c r="J25" s="20">
        <f t="shared" si="15"/>
        <v>33.227916666666673</v>
      </c>
      <c r="K25" s="20">
        <f t="shared" si="15"/>
        <v>33.227916666666673</v>
      </c>
      <c r="L25" s="20">
        <f t="shared" si="15"/>
        <v>33.227916666666673</v>
      </c>
      <c r="M25" s="20">
        <f t="shared" si="15"/>
        <v>33.227916666666673</v>
      </c>
      <c r="N25" s="20">
        <f t="shared" si="15"/>
        <v>33.227916666666673</v>
      </c>
      <c r="O25" s="20">
        <f t="shared" si="15"/>
        <v>33.227916666666673</v>
      </c>
      <c r="P25" s="20">
        <f t="shared" si="15"/>
        <v>33.227916666666673</v>
      </c>
      <c r="Q25" s="20">
        <f t="shared" si="15"/>
        <v>33.227916666666673</v>
      </c>
      <c r="R25" s="21">
        <f>SUM(F25:Q25)</f>
        <v>398.73499999999996</v>
      </c>
      <c r="S25" s="30"/>
    </row>
    <row r="26" spans="1:19" x14ac:dyDescent="0.3">
      <c r="A26" s="14"/>
      <c r="B26" s="36" t="s">
        <v>39</v>
      </c>
      <c r="C26" s="10"/>
      <c r="D26" s="10"/>
      <c r="E26" s="10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3"/>
      <c r="S26" s="30"/>
    </row>
    <row r="27" spans="1:19" x14ac:dyDescent="0.3">
      <c r="A27" s="14"/>
      <c r="B27" s="14" t="s">
        <v>40</v>
      </c>
      <c r="C27" s="1" t="s">
        <v>19</v>
      </c>
      <c r="D27" s="15">
        <v>0.04</v>
      </c>
      <c r="E27" s="1"/>
      <c r="F27" s="7">
        <f t="shared" ref="F27:Q27" si="16">F23*$D27</f>
        <v>0.93038166666666666</v>
      </c>
      <c r="G27" s="7">
        <f t="shared" si="16"/>
        <v>0.93038166666666666</v>
      </c>
      <c r="H27" s="7">
        <f t="shared" si="16"/>
        <v>0.93038166666666666</v>
      </c>
      <c r="I27" s="7">
        <f t="shared" si="16"/>
        <v>0.93038166666666666</v>
      </c>
      <c r="J27" s="7">
        <f t="shared" si="16"/>
        <v>0.93038166666666666</v>
      </c>
      <c r="K27" s="7">
        <f t="shared" si="16"/>
        <v>0.93038166666666666</v>
      </c>
      <c r="L27" s="7">
        <f t="shared" si="16"/>
        <v>0.93038166666666666</v>
      </c>
      <c r="M27" s="7">
        <f t="shared" si="16"/>
        <v>0.93038166666666666</v>
      </c>
      <c r="N27" s="7">
        <f t="shared" si="16"/>
        <v>0.93038166666666666</v>
      </c>
      <c r="O27" s="7">
        <f t="shared" si="16"/>
        <v>0.93038166666666666</v>
      </c>
      <c r="P27" s="7">
        <f t="shared" si="16"/>
        <v>0.93038166666666666</v>
      </c>
      <c r="Q27" s="7">
        <f t="shared" si="16"/>
        <v>0.93038166666666666</v>
      </c>
      <c r="R27" s="16">
        <f>SUM(F27:Q27)</f>
        <v>11.164580000000001</v>
      </c>
      <c r="S27" s="30"/>
    </row>
    <row r="28" spans="1:19" x14ac:dyDescent="0.3">
      <c r="A28" s="14"/>
      <c r="B28" s="14" t="s">
        <v>41</v>
      </c>
      <c r="C28" s="1" t="s">
        <v>20</v>
      </c>
      <c r="D28" s="15">
        <v>0.1</v>
      </c>
      <c r="E28" s="1"/>
      <c r="F28" s="7">
        <f t="shared" ref="F28:Q28" si="17">F15*$D28</f>
        <v>33.227916666666673</v>
      </c>
      <c r="G28" s="7">
        <f t="shared" si="17"/>
        <v>33.227916666666673</v>
      </c>
      <c r="H28" s="7">
        <f t="shared" si="17"/>
        <v>33.227916666666673</v>
      </c>
      <c r="I28" s="7">
        <f t="shared" si="17"/>
        <v>33.227916666666673</v>
      </c>
      <c r="J28" s="7">
        <f t="shared" si="17"/>
        <v>33.227916666666673</v>
      </c>
      <c r="K28" s="7">
        <f t="shared" si="17"/>
        <v>33.227916666666673</v>
      </c>
      <c r="L28" s="7">
        <f t="shared" si="17"/>
        <v>33.227916666666673</v>
      </c>
      <c r="M28" s="7">
        <f t="shared" si="17"/>
        <v>33.227916666666673</v>
      </c>
      <c r="N28" s="7">
        <f t="shared" si="17"/>
        <v>33.227916666666673</v>
      </c>
      <c r="O28" s="7">
        <f t="shared" si="17"/>
        <v>33.227916666666673</v>
      </c>
      <c r="P28" s="7">
        <f t="shared" si="17"/>
        <v>33.227916666666673</v>
      </c>
      <c r="Q28" s="7">
        <f t="shared" si="17"/>
        <v>33.227916666666673</v>
      </c>
      <c r="R28" s="16">
        <f t="shared" ref="R28:R30" si="18">SUM(F28:Q28)</f>
        <v>398.73499999999996</v>
      </c>
      <c r="S28" s="30"/>
    </row>
    <row r="29" spans="1:19" x14ac:dyDescent="0.3">
      <c r="A29" s="14"/>
      <c r="B29" s="14" t="s">
        <v>42</v>
      </c>
      <c r="C29" s="1"/>
      <c r="D29" s="15">
        <v>0.1</v>
      </c>
      <c r="E29" s="1"/>
      <c r="F29" s="7">
        <f t="shared" ref="F29:Q29" si="19">F16*$D29</f>
        <v>19.936750000000004</v>
      </c>
      <c r="G29" s="7">
        <f t="shared" si="19"/>
        <v>19.936750000000004</v>
      </c>
      <c r="H29" s="7">
        <f t="shared" si="19"/>
        <v>19.936750000000004</v>
      </c>
      <c r="I29" s="7">
        <f t="shared" si="19"/>
        <v>19.936750000000004</v>
      </c>
      <c r="J29" s="7">
        <f t="shared" si="19"/>
        <v>19.936750000000004</v>
      </c>
      <c r="K29" s="7">
        <f t="shared" si="19"/>
        <v>19.936750000000004</v>
      </c>
      <c r="L29" s="7">
        <f t="shared" si="19"/>
        <v>19.936750000000004</v>
      </c>
      <c r="M29" s="7">
        <f t="shared" si="19"/>
        <v>19.936750000000004</v>
      </c>
      <c r="N29" s="7">
        <f t="shared" si="19"/>
        <v>19.936750000000004</v>
      </c>
      <c r="O29" s="7">
        <f t="shared" si="19"/>
        <v>19.936750000000004</v>
      </c>
      <c r="P29" s="7">
        <f t="shared" si="19"/>
        <v>19.936750000000004</v>
      </c>
      <c r="Q29" s="7">
        <f t="shared" si="19"/>
        <v>19.936750000000004</v>
      </c>
      <c r="R29" s="16">
        <f t="shared" si="18"/>
        <v>239.2410000000001</v>
      </c>
      <c r="S29" s="30"/>
    </row>
    <row r="30" spans="1:19" x14ac:dyDescent="0.3">
      <c r="A30" s="14"/>
      <c r="B30" s="17" t="s">
        <v>43</v>
      </c>
      <c r="C30" s="18"/>
      <c r="D30" s="19">
        <v>0.25</v>
      </c>
      <c r="E30" s="18"/>
      <c r="F30" s="20">
        <f t="shared" ref="F30:Q30" si="20">F25*$D30</f>
        <v>8.3069791666666681</v>
      </c>
      <c r="G30" s="20">
        <f t="shared" si="20"/>
        <v>8.3069791666666681</v>
      </c>
      <c r="H30" s="20">
        <f t="shared" si="20"/>
        <v>8.3069791666666681</v>
      </c>
      <c r="I30" s="20">
        <f t="shared" si="20"/>
        <v>8.3069791666666681</v>
      </c>
      <c r="J30" s="20">
        <f t="shared" si="20"/>
        <v>8.3069791666666681</v>
      </c>
      <c r="K30" s="20">
        <f t="shared" si="20"/>
        <v>8.3069791666666681</v>
      </c>
      <c r="L30" s="20">
        <f t="shared" si="20"/>
        <v>8.3069791666666681</v>
      </c>
      <c r="M30" s="20">
        <f t="shared" si="20"/>
        <v>8.3069791666666681</v>
      </c>
      <c r="N30" s="20">
        <f t="shared" si="20"/>
        <v>8.3069791666666681</v>
      </c>
      <c r="O30" s="20">
        <f t="shared" si="20"/>
        <v>8.3069791666666681</v>
      </c>
      <c r="P30" s="20">
        <f t="shared" si="20"/>
        <v>8.3069791666666681</v>
      </c>
      <c r="Q30" s="20">
        <f t="shared" si="20"/>
        <v>8.3069791666666681</v>
      </c>
      <c r="R30" s="21">
        <f t="shared" si="18"/>
        <v>99.683749999999989</v>
      </c>
      <c r="S30" s="30"/>
    </row>
    <row r="31" spans="1:19" x14ac:dyDescent="0.3">
      <c r="A31" s="40" t="s">
        <v>44</v>
      </c>
      <c r="B31" s="38"/>
      <c r="C31" s="5"/>
      <c r="D31" s="5"/>
      <c r="E31" s="5"/>
      <c r="F31" s="8">
        <f t="shared" ref="F31:R31" si="21">SUM(F27:F30)</f>
        <v>62.402027500000017</v>
      </c>
      <c r="G31" s="8">
        <f t="shared" si="21"/>
        <v>62.402027500000017</v>
      </c>
      <c r="H31" s="8">
        <f t="shared" si="21"/>
        <v>62.402027500000017</v>
      </c>
      <c r="I31" s="8">
        <f t="shared" si="21"/>
        <v>62.402027500000017</v>
      </c>
      <c r="J31" s="8">
        <f t="shared" si="21"/>
        <v>62.402027500000017</v>
      </c>
      <c r="K31" s="8">
        <f t="shared" si="21"/>
        <v>62.402027500000017</v>
      </c>
      <c r="L31" s="8">
        <f t="shared" si="21"/>
        <v>62.402027500000017</v>
      </c>
      <c r="M31" s="8">
        <f t="shared" si="21"/>
        <v>62.402027500000017</v>
      </c>
      <c r="N31" s="8">
        <f t="shared" si="21"/>
        <v>62.402027500000017</v>
      </c>
      <c r="O31" s="8">
        <f t="shared" si="21"/>
        <v>62.402027500000017</v>
      </c>
      <c r="P31" s="8">
        <f t="shared" si="21"/>
        <v>62.402027500000017</v>
      </c>
      <c r="Q31" s="8">
        <f t="shared" si="21"/>
        <v>62.402027500000017</v>
      </c>
      <c r="R31" s="9">
        <f t="shared" si="21"/>
        <v>748.82433000000003</v>
      </c>
      <c r="S31" s="30"/>
    </row>
    <row r="32" spans="1:19" x14ac:dyDescent="0.3">
      <c r="A32" s="30"/>
      <c r="B32" s="30"/>
      <c r="C32" s="30"/>
      <c r="D32" s="30"/>
      <c r="E32" s="30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0"/>
    </row>
    <row r="33" spans="1:19" s="22" customFormat="1" x14ac:dyDescent="0.3">
      <c r="A33" s="28" t="s">
        <v>38</v>
      </c>
      <c r="B33" s="26"/>
      <c r="C33" s="26"/>
      <c r="D33" s="26"/>
      <c r="E33" s="26"/>
      <c r="F33" s="26" t="s">
        <v>1</v>
      </c>
      <c r="G33" s="26" t="s">
        <v>2</v>
      </c>
      <c r="H33" s="26" t="s">
        <v>3</v>
      </c>
      <c r="I33" s="26" t="s">
        <v>4</v>
      </c>
      <c r="J33" s="26" t="s">
        <v>5</v>
      </c>
      <c r="K33" s="26" t="s">
        <v>6</v>
      </c>
      <c r="L33" s="26" t="s">
        <v>7</v>
      </c>
      <c r="M33" s="26" t="s">
        <v>8</v>
      </c>
      <c r="N33" s="26" t="s">
        <v>9</v>
      </c>
      <c r="O33" s="26" t="s">
        <v>10</v>
      </c>
      <c r="P33" s="26" t="s">
        <v>11</v>
      </c>
      <c r="Q33" s="26" t="s">
        <v>12</v>
      </c>
      <c r="R33" s="27" t="s">
        <v>13</v>
      </c>
      <c r="S33" s="32"/>
    </row>
    <row r="34" spans="1:19" x14ac:dyDescent="0.3">
      <c r="A34" s="14"/>
      <c r="B34" s="1" t="s">
        <v>27</v>
      </c>
      <c r="C34" s="1"/>
      <c r="D34" s="1"/>
      <c r="E34" s="1"/>
      <c r="F34" s="7">
        <f t="shared" ref="F34:Q34" si="22">F31</f>
        <v>62.402027500000017</v>
      </c>
      <c r="G34" s="7">
        <f t="shared" si="22"/>
        <v>62.402027500000017</v>
      </c>
      <c r="H34" s="7">
        <f t="shared" si="22"/>
        <v>62.402027500000017</v>
      </c>
      <c r="I34" s="7">
        <f t="shared" si="22"/>
        <v>62.402027500000017</v>
      </c>
      <c r="J34" s="7">
        <f t="shared" si="22"/>
        <v>62.402027500000017</v>
      </c>
      <c r="K34" s="7">
        <f t="shared" si="22"/>
        <v>62.402027500000017</v>
      </c>
      <c r="L34" s="7">
        <f t="shared" si="22"/>
        <v>62.402027500000017</v>
      </c>
      <c r="M34" s="7">
        <f t="shared" si="22"/>
        <v>62.402027500000017</v>
      </c>
      <c r="N34" s="7">
        <f t="shared" si="22"/>
        <v>62.402027500000017</v>
      </c>
      <c r="O34" s="7">
        <f t="shared" si="22"/>
        <v>62.402027500000017</v>
      </c>
      <c r="P34" s="7">
        <f t="shared" si="22"/>
        <v>62.402027500000017</v>
      </c>
      <c r="Q34" s="7">
        <f t="shared" si="22"/>
        <v>62.402027500000017</v>
      </c>
      <c r="R34" s="16">
        <f>SUM(F34:Q34)</f>
        <v>748.82433000000026</v>
      </c>
      <c r="S34" s="30"/>
    </row>
    <row r="35" spans="1:19" x14ac:dyDescent="0.3">
      <c r="A35" s="14"/>
      <c r="B35" s="1" t="s">
        <v>28</v>
      </c>
      <c r="C35" s="1"/>
      <c r="D35" s="1"/>
      <c r="E35" s="15">
        <v>0.8</v>
      </c>
      <c r="F35" s="7">
        <f>F34*$E35</f>
        <v>49.921622000000013</v>
      </c>
      <c r="G35" s="7">
        <f t="shared" ref="G35:Q35" si="23">G34*$E35</f>
        <v>49.921622000000013</v>
      </c>
      <c r="H35" s="7">
        <f t="shared" si="23"/>
        <v>49.921622000000013</v>
      </c>
      <c r="I35" s="7">
        <f t="shared" si="23"/>
        <v>49.921622000000013</v>
      </c>
      <c r="J35" s="7">
        <f t="shared" si="23"/>
        <v>49.921622000000013</v>
      </c>
      <c r="K35" s="7">
        <f t="shared" si="23"/>
        <v>49.921622000000013</v>
      </c>
      <c r="L35" s="7">
        <f t="shared" si="23"/>
        <v>49.921622000000013</v>
      </c>
      <c r="M35" s="7">
        <f t="shared" si="23"/>
        <v>49.921622000000013</v>
      </c>
      <c r="N35" s="7">
        <f t="shared" si="23"/>
        <v>49.921622000000013</v>
      </c>
      <c r="O35" s="7">
        <f t="shared" si="23"/>
        <v>49.921622000000013</v>
      </c>
      <c r="P35" s="7">
        <f t="shared" si="23"/>
        <v>49.921622000000013</v>
      </c>
      <c r="Q35" s="7">
        <f t="shared" si="23"/>
        <v>49.921622000000013</v>
      </c>
      <c r="R35" s="16">
        <f>SUM(F35:Q35)</f>
        <v>599.05946400000016</v>
      </c>
      <c r="S35" s="30"/>
    </row>
    <row r="36" spans="1:19" x14ac:dyDescent="0.3">
      <c r="A36" s="4" t="s">
        <v>45</v>
      </c>
      <c r="B36" s="5"/>
      <c r="C36" s="5"/>
      <c r="D36" s="5"/>
      <c r="E36" s="23">
        <v>0.06</v>
      </c>
      <c r="F36" s="8">
        <f>F35*$E36</f>
        <v>2.9952973200000006</v>
      </c>
      <c r="G36" s="8">
        <f t="shared" ref="G36:Q36" si="24">G35*$E36</f>
        <v>2.9952973200000006</v>
      </c>
      <c r="H36" s="8">
        <f t="shared" si="24"/>
        <v>2.9952973200000006</v>
      </c>
      <c r="I36" s="8">
        <f t="shared" si="24"/>
        <v>2.9952973200000006</v>
      </c>
      <c r="J36" s="8">
        <f t="shared" si="24"/>
        <v>2.9952973200000006</v>
      </c>
      <c r="K36" s="8">
        <f t="shared" si="24"/>
        <v>2.9952973200000006</v>
      </c>
      <c r="L36" s="8">
        <f t="shared" si="24"/>
        <v>2.9952973200000006</v>
      </c>
      <c r="M36" s="8">
        <f t="shared" si="24"/>
        <v>2.9952973200000006</v>
      </c>
      <c r="N36" s="8">
        <f t="shared" si="24"/>
        <v>2.9952973200000006</v>
      </c>
      <c r="O36" s="8">
        <f t="shared" si="24"/>
        <v>2.9952973200000006</v>
      </c>
      <c r="P36" s="8">
        <f t="shared" si="24"/>
        <v>2.9952973200000006</v>
      </c>
      <c r="Q36" s="8">
        <f t="shared" si="24"/>
        <v>2.9952973200000006</v>
      </c>
      <c r="R36" s="9">
        <f>SUM(F36:Q36)</f>
        <v>35.94356784</v>
      </c>
      <c r="S36" s="30"/>
    </row>
    <row r="37" spans="1:19" x14ac:dyDescent="0.3">
      <c r="A37" s="30"/>
      <c r="B37" s="30"/>
      <c r="C37" s="30"/>
      <c r="D37" s="30"/>
      <c r="E37" s="30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0"/>
    </row>
    <row r="38" spans="1:19" x14ac:dyDescent="0.3"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9" x14ac:dyDescent="0.3"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9" x14ac:dyDescent="0.3"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9" x14ac:dyDescent="0.3"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</sheetData>
  <mergeCells count="1">
    <mergeCell ref="A1:R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Voorbeeld conversiefunnel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Engagement Media</dc:creator>
  <cp:lastModifiedBy>Engagement Media</cp:lastModifiedBy>
  <dcterms:created xsi:type="dcterms:W3CDTF">2018-07-11T09:04:35Z</dcterms:created>
  <dcterms:modified xsi:type="dcterms:W3CDTF">2019-05-01T06:58:23Z</dcterms:modified>
</cp:coreProperties>
</file>